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20" windowHeight="1072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K11" i="1"/>
  <c r="E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F8" i="1"/>
  <c r="D8" i="1"/>
  <c r="M7" i="1"/>
  <c r="L7" i="1"/>
  <c r="I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<sst xmlns="http://schemas.openxmlformats.org/spreadsheetml/2006/main" count="19" uniqueCount="16">
  <si>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Сберегательного банка Российской Федерации)</t>
  </si>
  <si>
    <t>Выборы депутатов Государственного Совета Республики Татарстан пятого созыва</t>
  </si>
  <si>
    <t>По состоянию на 24.07.2014</t>
  </si>
  <si>
    <t>В тыс. руб.</t>
  </si>
  <si>
    <t>1</t>
  </si>
  <si>
    <t>1.</t>
  </si>
  <si>
    <t>2.</t>
  </si>
  <si>
    <t>3.</t>
  </si>
  <si>
    <t>4.</t>
  </si>
  <si>
    <t>5.</t>
  </si>
  <si>
    <t>6.</t>
  </si>
  <si>
    <t>7.</t>
  </si>
  <si>
    <t>8.</t>
  </si>
  <si>
    <t/>
  </si>
  <si>
    <t>9.</t>
  </si>
  <si>
    <t>* Сведения даны с округлением до целого значения в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</si>
</sst>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dd\.mm\.yyyy"/>
    <numFmt numFmtId="166" formatCode="\C\us\t\o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1" xfId="0" quotePrefix="1" applyNumberFormat="1" applyFont="1" applyFill="1" applyBorder="1" applyAlignment="1">
      <alignment horizontal="center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2" zoomScale="50" zoomScaleNormal="50" workbookViewId="0">
      <selection activeCell="P8" sqref="P8"/>
    </sheetView>
  </sheetViews>
  <sheetFormatPr defaultRowHeight="14.5" x14ac:dyDescent="0.35"/>
  <cols>
    <col min="1" max="1" width="5.7265625" customWidth="1"/>
    <col min="2" max="2" width="102.54296875" customWidth="1"/>
    <col min="3" max="3" width="8.08984375" customWidth="1"/>
    <col min="4" max="4" width="9" customWidth="1"/>
    <col min="5" max="5" width="19.90625" customWidth="1"/>
    <col min="6" max="6" width="7.90625" customWidth="1"/>
    <col min="7" max="7" width="8.81640625" customWidth="1"/>
    <col min="8" max="8" width="7.7265625" customWidth="1"/>
    <col min="9" max="9" width="10.26953125" customWidth="1"/>
    <col min="10" max="10" width="10.6328125" customWidth="1"/>
    <col min="11" max="11" width="13.1796875" customWidth="1"/>
    <col min="12" max="12" width="9.90625" customWidth="1"/>
    <col min="13" max="13" width="14.90625" customWidth="1"/>
    <col min="14" max="14" width="9.1796875" customWidth="1"/>
  </cols>
  <sheetData>
    <row r="1" spans="1:14" ht="15" hidden="1" customHeight="1" x14ac:dyDescent="0.35">
      <c r="M1" s="1"/>
    </row>
    <row r="2" spans="1:14" ht="111" customHeight="1" x14ac:dyDescent="0.3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5.5" x14ac:dyDescent="0.3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x14ac:dyDescent="0.35">
      <c r="M4" s="3" t="s">
        <v>2</v>
      </c>
    </row>
    <row r="5" spans="1:14" x14ac:dyDescent="0.35">
      <c r="M5" s="3" t="s">
        <v>3</v>
      </c>
    </row>
    <row r="6" spans="1:14" ht="24" customHeight="1" x14ac:dyDescent="0.35">
      <c r="A6" s="19" t="str">
        <f t="shared" ref="A6" si="0">"№
п/п"</f>
        <v>№
п/п</v>
      </c>
      <c r="B6" s="19" t="str">
        <f t="shared" ref="B6" si="1">"Наименование избирательного объединения"</f>
        <v>Наименование избирательного объединения</v>
      </c>
      <c r="C6" s="19" t="str">
        <f t="shared" ref="C6" si="2">"Поступило средств"</f>
        <v>Поступило средств</v>
      </c>
      <c r="D6" s="19"/>
      <c r="E6" s="19"/>
      <c r="F6" s="19"/>
      <c r="G6" s="19"/>
      <c r="H6" s="19" t="str">
        <f t="shared" ref="H6" si="3">"Израсходовано средств"</f>
        <v>Израсходовано средств</v>
      </c>
      <c r="I6" s="19"/>
      <c r="J6" s="19"/>
      <c r="K6" s="19"/>
      <c r="L6" s="19" t="str">
        <f t="shared" ref="L6" si="4">"Возвращено средств"</f>
        <v>Возвращено средств</v>
      </c>
      <c r="M6" s="19"/>
    </row>
    <row r="7" spans="1:14" ht="51" customHeight="1" x14ac:dyDescent="0.35">
      <c r="A7" s="19"/>
      <c r="B7" s="19"/>
      <c r="C7" s="19" t="str">
        <f t="shared" ref="C7" si="5">"всего"</f>
        <v>всего</v>
      </c>
      <c r="D7" s="19" t="str">
        <f t="shared" ref="D7" si="6">"из них"</f>
        <v>из них</v>
      </c>
      <c r="E7" s="19"/>
      <c r="F7" s="19"/>
      <c r="G7" s="19"/>
      <c r="H7" s="19" t="str">
        <f t="shared" ref="H7" si="7">"всего"</f>
        <v>всего</v>
      </c>
      <c r="I7" s="19" t="str">
        <f t="shared" ref="I7" si="8">"из них финансовые операции по расходованию средств на сумму, превышающую 1 500 тыс. рублей"</f>
        <v>из них финансовые операции по расходованию средств на сумму, превышающую 1 500 тыс. рублей</v>
      </c>
      <c r="J7" s="19"/>
      <c r="K7" s="19"/>
      <c r="L7" s="19" t="str">
        <f t="shared" ref="L7" si="9">"сумма, тыс. руб"</f>
        <v>сумма, тыс. руб</v>
      </c>
      <c r="M7" s="19" t="str">
        <f t="shared" ref="M7" si="10">"основание возврата"</f>
        <v>основание возврата</v>
      </c>
      <c r="N7" s="2"/>
    </row>
    <row r="8" spans="1:14" ht="58" customHeight="1" x14ac:dyDescent="0.35">
      <c r="A8" s="19"/>
      <c r="B8" s="19"/>
      <c r="C8" s="19"/>
      <c r="D8" s="19" t="str">
        <f t="shared" ref="D8" si="11">"пожертвования от юридических лиц на сумму, превышающую  900 тыс. рублей"</f>
        <v>пожертвования от юридических лиц на сумму, превышающую  900 тыс. рублей</v>
      </c>
      <c r="E8" s="19"/>
      <c r="F8" s="19" t="str">
        <f t="shared" ref="F8" si="12">"пожертвования от граждан на сумму, превышающую   120 тыс. рублей"</f>
        <v>пожертвования от граждан на сумму, превышающую   120 тыс. рублей</v>
      </c>
      <c r="G8" s="19"/>
      <c r="H8" s="19"/>
      <c r="I8" s="19" t="str">
        <f t="shared" ref="I8" si="13">"дата операции"</f>
        <v>дата операции</v>
      </c>
      <c r="J8" s="19" t="str">
        <f t="shared" ref="J8" si="14">"сумма, тыс. руб"</f>
        <v>сумма, тыс. руб</v>
      </c>
      <c r="K8" s="19" t="str">
        <f t="shared" ref="K8" si="15">"назначение платежа"</f>
        <v>назначение платежа</v>
      </c>
      <c r="L8" s="19"/>
      <c r="M8" s="19"/>
      <c r="N8" s="2"/>
    </row>
    <row r="9" spans="1:14" ht="60" customHeight="1" x14ac:dyDescent="0.35">
      <c r="A9" s="19"/>
      <c r="B9" s="19"/>
      <c r="C9" s="19"/>
      <c r="D9" s="4" t="str">
        <f>"сумма, тыс. руб"</f>
        <v>сумма, тыс. руб</v>
      </c>
      <c r="E9" s="4" t="str">
        <f>"наименование юридического лица"</f>
        <v>наименование юридического лица</v>
      </c>
      <c r="F9" s="4" t="str">
        <f>"сумма, тыс. руб"</f>
        <v>сумма, тыс. руб</v>
      </c>
      <c r="G9" s="4" t="str">
        <f>"кол-во граждан"</f>
        <v>кол-во граждан</v>
      </c>
      <c r="H9" s="19"/>
      <c r="I9" s="19"/>
      <c r="J9" s="19"/>
      <c r="K9" s="19"/>
      <c r="L9" s="19"/>
      <c r="M9" s="19"/>
      <c r="N9" s="2"/>
    </row>
    <row r="10" spans="1:14" x14ac:dyDescent="0.35">
      <c r="A10" s="6" t="s">
        <v>4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x14ac:dyDescent="0.35">
      <c r="A11" s="7" t="s">
        <v>5</v>
      </c>
      <c r="B11" s="8" t="str">
        <f>"Политическая партия КОММУНИСТИЧЕСКАЯ ПАРТИЯ СОЦИАЛЬНОЙ СПРАВЕДЛИВОСТИ"</f>
        <v>Политическая партия КОММУНИСТИЧЕСКАЯ ПАРТИЯ СОЦИАЛЬНОЙ СПРАВЕДЛИВОСТИ</v>
      </c>
      <c r="C11" s="9">
        <v>5</v>
      </c>
      <c r="D11" s="9"/>
      <c r="E11" s="8" t="str">
        <f>""</f>
        <v/>
      </c>
      <c r="F11" s="9"/>
      <c r="G11" s="10"/>
      <c r="H11" s="9">
        <v>5</v>
      </c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 x14ac:dyDescent="0.35">
      <c r="A12" s="7" t="s">
        <v>6</v>
      </c>
      <c r="B12" s="8" t="str">
        <f>"РЕГИОНАЛЬНОЕ ОТДЕЛЕНИЕ ПОЛИТИЧЕСКОЙ ПАРТИИ ""РОДНАЯ ПАРТИЯ"" РЕСПУБЛИКИ ТАТАРСТАН"</f>
        <v>РЕГИОНАЛЬНОЕ ОТДЕЛЕНИЕ ПОЛИТИЧЕСКОЙ ПАРТИИ "РОДНАЯ ПАРТИЯ" РЕСПУБЛИКИ ТАТАРСТАН</v>
      </c>
      <c r="C12" s="9">
        <v>17</v>
      </c>
      <c r="D12" s="9"/>
      <c r="E12" s="8" t="str">
        <f>""</f>
        <v/>
      </c>
      <c r="F12" s="9"/>
      <c r="G12" s="10"/>
      <c r="H12" s="9">
        <v>2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x14ac:dyDescent="0.35">
      <c r="A13" s="7" t="s">
        <v>7</v>
      </c>
      <c r="B13" s="8" t="str">
        <f>"Региональное отделение ВСЕРОССИЙСКОЙ ПОЛИТИЧЕСКОЙ ПАРТИИ ""Родина"" в Республике Татарстан"</f>
        <v>Региональное отделение ВСЕРОССИЙСКОЙ ПОЛИТИЧЕСКОЙ ПАРТИИ "Родина" в Республике Татарстан</v>
      </c>
      <c r="C13" s="9">
        <v>35</v>
      </c>
      <c r="D13" s="9"/>
      <c r="E13" s="8" t="str">
        <f>""</f>
        <v/>
      </c>
      <c r="F13" s="9"/>
      <c r="G13" s="10"/>
      <c r="H13" s="9">
        <v>7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x14ac:dyDescent="0.35">
      <c r="A14" s="7" t="s">
        <v>8</v>
      </c>
      <c r="B14" s="8" t="str">
        <f>"Региональное отделение Политической партии СПРАВЕДЛИВАЯ РОССИЯ в Республике Татарстан"</f>
        <v>Региональное отделение Политической партии СПРАВЕДЛИВАЯ РОССИЯ в Республике Татарстан</v>
      </c>
      <c r="C14" s="9">
        <v>2500</v>
      </c>
      <c r="D14" s="9"/>
      <c r="E14" s="8" t="str">
        <f>""</f>
        <v/>
      </c>
      <c r="F14" s="9"/>
      <c r="G14" s="10"/>
      <c r="H14" s="9">
        <v>0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x14ac:dyDescent="0.35">
      <c r="A15" s="7" t="s">
        <v>9</v>
      </c>
      <c r="B15" s="8" t="str">
        <f>"Региональное отделение политической партии ""Трудовая партия России"" в Республике Татарстан"</f>
        <v>Региональное отделение политической партии "Трудовая партия России" в Республике Татарстан</v>
      </c>
      <c r="C15" s="9">
        <v>1</v>
      </c>
      <c r="D15" s="9"/>
      <c r="E15" s="8" t="str">
        <f>""</f>
        <v/>
      </c>
      <c r="F15" s="9"/>
      <c r="G15" s="10"/>
      <c r="H15" s="9">
        <v>1</v>
      </c>
      <c r="I15" s="11"/>
      <c r="J15" s="9"/>
      <c r="K15" s="8" t="str">
        <f>""</f>
        <v/>
      </c>
      <c r="L15" s="9"/>
      <c r="M15" s="8" t="str">
        <f>""</f>
        <v/>
      </c>
      <c r="N15" s="5"/>
    </row>
    <row r="16" spans="1:14" ht="26" x14ac:dyDescent="0.35">
      <c r="A16" s="7" t="s">
        <v>10</v>
      </c>
      <c r="B16" s="8" t="str">
        <f>"ТАТАРСТАНСКОЕ РЕСПУБЛИКАНСКОЕ ОТДЕЛЕНИЕ Политической партии КОММУНИСТИЧЕСКАЯ ПАРТИЯ КОММУНИСТЫ РОССИИ"</f>
        <v>ТАТАРСТАНСКОЕ РЕСПУБЛИКАНСКОЕ ОТДЕЛЕНИЕ Политической партии КОММУНИСТИЧЕСКАЯ ПАРТИЯ КОММУНИСТЫ РОССИИ</v>
      </c>
      <c r="C16" s="9">
        <v>5</v>
      </c>
      <c r="D16" s="9"/>
      <c r="E16" s="8" t="str">
        <f>""</f>
        <v/>
      </c>
      <c r="F16" s="9"/>
      <c r="G16" s="10"/>
      <c r="H16" s="9">
        <v>4</v>
      </c>
      <c r="I16" s="11"/>
      <c r="J16" s="9"/>
      <c r="K16" s="8" t="str">
        <f>""</f>
        <v/>
      </c>
      <c r="L16" s="9"/>
      <c r="M16" s="8" t="str">
        <f>""</f>
        <v/>
      </c>
      <c r="N16" s="5"/>
    </row>
    <row r="17" spans="1:14" x14ac:dyDescent="0.35">
      <c r="A17" s="7" t="s">
        <v>11</v>
      </c>
      <c r="B17" s="8" t="str">
        <f>"Татарское региональное отделение Политической партии ""ПАРТИЯ ВЕТЕРАНОВ РОССИИ"""</f>
        <v>Татарское региональное отделение Политической партии "ПАРТИЯ ВЕТЕРАНОВ РОССИИ"</v>
      </c>
      <c r="C17" s="9">
        <v>640</v>
      </c>
      <c r="D17" s="9"/>
      <c r="E17" s="8" t="str">
        <f>""</f>
        <v/>
      </c>
      <c r="F17" s="9"/>
      <c r="G17" s="10"/>
      <c r="H17" s="9">
        <v>637</v>
      </c>
      <c r="I17" s="11"/>
      <c r="J17" s="9"/>
      <c r="K17" s="8" t="str">
        <f>""</f>
        <v/>
      </c>
      <c r="L17" s="9"/>
      <c r="M17" s="8" t="str">
        <f>""</f>
        <v/>
      </c>
      <c r="N17" s="5"/>
    </row>
    <row r="18" spans="1:14" x14ac:dyDescent="0.35">
      <c r="A18" s="7" t="s">
        <v>12</v>
      </c>
      <c r="B18" s="8" t="str">
        <f>"Татарстанское региональное отделение Всероссийской политической партии ""ЕДИНАЯ РОССИЯ"""</f>
        <v>Татарстанское региональное отделение Всероссийской политической партии "ЕДИНАЯ РОССИЯ"</v>
      </c>
      <c r="C18" s="9"/>
      <c r="D18" s="9">
        <v>1100</v>
      </c>
      <c r="E18" s="8" t="str">
        <f>"ЗАО ""Кулон"""</f>
        <v>ЗАО "Кулон"</v>
      </c>
      <c r="F18" s="9"/>
      <c r="G18" s="10"/>
      <c r="H18" s="9"/>
      <c r="I18" s="11"/>
      <c r="J18" s="9"/>
      <c r="K18" s="8" t="str">
        <f>""</f>
        <v/>
      </c>
      <c r="L18" s="9"/>
      <c r="M18" s="8" t="str">
        <f>""</f>
        <v/>
      </c>
      <c r="N18" s="5"/>
    </row>
    <row r="19" spans="1:14" x14ac:dyDescent="0.35">
      <c r="A19" s="7" t="s">
        <v>13</v>
      </c>
      <c r="B19" s="8" t="str">
        <f>""</f>
        <v/>
      </c>
      <c r="C19" s="9"/>
      <c r="D19" s="9">
        <v>1000</v>
      </c>
      <c r="E19" s="8" t="str">
        <f>"ОАО ''Завод Элекон''"</f>
        <v>ОАО ''Завод Элекон''</v>
      </c>
      <c r="F19" s="9"/>
      <c r="G19" s="10"/>
      <c r="H19" s="9"/>
      <c r="I19" s="11"/>
      <c r="J19" s="9"/>
      <c r="K19" s="8" t="str">
        <f>""</f>
        <v/>
      </c>
      <c r="L19" s="9"/>
      <c r="M19" s="8" t="str">
        <f>""</f>
        <v/>
      </c>
      <c r="N19" s="5"/>
    </row>
    <row r="20" spans="1:14" ht="26" x14ac:dyDescent="0.35">
      <c r="A20" s="7" t="s">
        <v>13</v>
      </c>
      <c r="B20" s="8" t="str">
        <f>""</f>
        <v/>
      </c>
      <c r="C20" s="9"/>
      <c r="D20" s="9">
        <v>1000</v>
      </c>
      <c r="E20" s="8" t="str">
        <f>"ООО ""Тепличный комбинат ""Майский"""</f>
        <v>ООО "Тепличный комбинат "Майский"</v>
      </c>
      <c r="F20" s="9"/>
      <c r="G20" s="10"/>
      <c r="H20" s="9"/>
      <c r="I20" s="11"/>
      <c r="J20" s="9"/>
      <c r="K20" s="8" t="str">
        <f>""</f>
        <v/>
      </c>
      <c r="L20" s="9"/>
      <c r="M20" s="8" t="str">
        <f>""</f>
        <v/>
      </c>
      <c r="N20" s="5"/>
    </row>
    <row r="21" spans="1:14" ht="26" x14ac:dyDescent="0.35">
      <c r="A21" s="6" t="s">
        <v>13</v>
      </c>
      <c r="B21" s="12" t="str">
        <f>"Итого по избирательному объединению (Татарстанское региональное отделение Всероссийской политической партии ""ЕДИНАЯ РОССИЯ"")"</f>
        <v>Итого по избирательному объединению (Татарстанское региональное отделение Всероссийской политической партии "ЕДИНАЯ РОССИЯ")</v>
      </c>
      <c r="C21" s="13">
        <v>10900</v>
      </c>
      <c r="D21" s="13">
        <v>3100</v>
      </c>
      <c r="E21" s="12" t="str">
        <f>""</f>
        <v/>
      </c>
      <c r="F21" s="13">
        <v>0</v>
      </c>
      <c r="G21" s="14"/>
      <c r="H21" s="13">
        <v>3513</v>
      </c>
      <c r="I21" s="15"/>
      <c r="J21" s="13">
        <v>0</v>
      </c>
      <c r="K21" s="12" t="str">
        <f>""</f>
        <v/>
      </c>
      <c r="L21" s="13">
        <v>0</v>
      </c>
      <c r="M21" s="12" t="str">
        <f>""</f>
        <v/>
      </c>
      <c r="N21" s="5"/>
    </row>
    <row r="22" spans="1:14" ht="26" x14ac:dyDescent="0.35">
      <c r="A22" s="7" t="s">
        <v>14</v>
      </c>
      <c r="B22" s="8" t="str">
        <f>"Татарстанское региональное отделение политической партии ""КОММУНИСТИЧЕСКАЯ ПАРТИЯ РОССИЙСКОЙ ФЕДЕРАЦИИ"""</f>
        <v>Татарстанское региональное отделение политической партии "КОММУНИСТИЧЕСКАЯ ПАРТИЯ РОССИЙСКОЙ ФЕДЕРАЦИИ"</v>
      </c>
      <c r="C22" s="9">
        <v>270</v>
      </c>
      <c r="D22" s="9"/>
      <c r="E22" s="8" t="str">
        <f>""</f>
        <v/>
      </c>
      <c r="F22" s="9"/>
      <c r="G22" s="10"/>
      <c r="H22" s="9">
        <v>199</v>
      </c>
      <c r="I22" s="11"/>
      <c r="J22" s="9"/>
      <c r="K22" s="8" t="str">
        <f>""</f>
        <v/>
      </c>
      <c r="L22" s="9"/>
      <c r="M22" s="8" t="str">
        <f>""</f>
        <v/>
      </c>
      <c r="N22" s="5"/>
    </row>
    <row r="23" spans="1:14" x14ac:dyDescent="0.35">
      <c r="A23" s="6" t="s">
        <v>13</v>
      </c>
      <c r="B23" s="12" t="str">
        <f>"Итого"</f>
        <v>Итого</v>
      </c>
      <c r="C23" s="13">
        <v>14373</v>
      </c>
      <c r="D23" s="13">
        <v>3100</v>
      </c>
      <c r="E23" s="12" t="str">
        <f>""</f>
        <v/>
      </c>
      <c r="F23" s="13">
        <v>0</v>
      </c>
      <c r="G23" s="14">
        <v>0</v>
      </c>
      <c r="H23" s="13">
        <v>4367</v>
      </c>
      <c r="I23" s="15"/>
      <c r="J23" s="13">
        <v>0</v>
      </c>
      <c r="K23" s="12" t="str">
        <f>""</f>
        <v/>
      </c>
      <c r="L23" s="13">
        <v>0</v>
      </c>
      <c r="M23" s="12" t="str">
        <f>""</f>
        <v/>
      </c>
      <c r="N23" s="5"/>
    </row>
    <row r="24" spans="1:14" x14ac:dyDescent="0.35">
      <c r="N24" s="5"/>
    </row>
    <row r="25" spans="1:14" ht="40" customHeight="1" x14ac:dyDescent="0.3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</sheetData>
  <mergeCells count="19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A25:M25"/>
    <mergeCell ref="I7:K7"/>
    <mergeCell ref="L7:L9"/>
    <mergeCell ref="M7:M9"/>
    <mergeCell ref="D8:E8"/>
    <mergeCell ref="F8:G8"/>
    <mergeCell ref="I8:I9"/>
    <mergeCell ref="J8:J9"/>
    <mergeCell ref="K8:K9"/>
  </mergeCells>
  <pageMargins left="0.35433070866141736" right="0.15748031496062992" top="0.55118110236220474" bottom="0.15748031496062992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Kfpp16</dc:creator>
  <cp:lastModifiedBy>Пользователь</cp:lastModifiedBy>
  <cp:lastPrinted>2014-07-25T10:59:43Z</cp:lastPrinted>
  <dcterms:created xsi:type="dcterms:W3CDTF">2014-07-25T10:40:57Z</dcterms:created>
  <dcterms:modified xsi:type="dcterms:W3CDTF">2014-07-25T10:59:46Z</dcterms:modified>
</cp:coreProperties>
</file>